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3040" windowHeight="127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B26" i="1"/>
  <c r="B6" i="1"/>
  <c r="B8" i="1"/>
  <c r="B9" i="1"/>
  <c r="B10" i="1"/>
  <c r="B13" i="1"/>
  <c r="B15" i="1"/>
  <c r="B17" i="1"/>
  <c r="C14" i="1"/>
  <c r="C6" i="1"/>
  <c r="C8" i="1"/>
  <c r="C9" i="1"/>
  <c r="C10" i="1"/>
  <c r="C13" i="1"/>
  <c r="C15" i="1"/>
  <c r="C17" i="1"/>
  <c r="D14" i="1"/>
  <c r="D6" i="1"/>
  <c r="D8" i="1"/>
  <c r="D9" i="1"/>
  <c r="D10" i="1"/>
  <c r="D13" i="1"/>
  <c r="D15" i="1"/>
  <c r="D17" i="1"/>
  <c r="E14" i="1"/>
  <c r="E6" i="1"/>
  <c r="E8" i="1"/>
  <c r="E9" i="1"/>
  <c r="E10" i="1"/>
  <c r="E13" i="1"/>
  <c r="E15" i="1"/>
  <c r="E17" i="1"/>
  <c r="F14" i="1"/>
  <c r="F6" i="1"/>
  <c r="F8" i="1"/>
  <c r="F9" i="1"/>
  <c r="F10" i="1"/>
  <c r="F13" i="1"/>
  <c r="F15" i="1"/>
  <c r="F17" i="1"/>
  <c r="C18" i="1"/>
  <c r="D18" i="1"/>
  <c r="E18" i="1"/>
  <c r="F18" i="1"/>
  <c r="C21" i="1"/>
  <c r="D21" i="1"/>
  <c r="E21" i="1"/>
  <c r="F21" i="1"/>
  <c r="C23" i="1"/>
  <c r="D23" i="1"/>
  <c r="E23" i="1"/>
  <c r="F23" i="1"/>
  <c r="C25" i="1"/>
  <c r="D25" i="1"/>
  <c r="E25" i="1"/>
  <c r="F25" i="1"/>
  <c r="B18" i="1"/>
  <c r="B21" i="1"/>
  <c r="B23" i="1"/>
  <c r="B25" i="1"/>
</calcChain>
</file>

<file path=xl/sharedStrings.xml><?xml version="1.0" encoding="utf-8"?>
<sst xmlns="http://schemas.openxmlformats.org/spreadsheetml/2006/main" count="28" uniqueCount="28">
  <si>
    <t>Mequoda Strategy Model</t>
  </si>
  <si>
    <t>Search Universe</t>
  </si>
  <si>
    <t>Visibility Index</t>
  </si>
  <si>
    <t>Search Impressions</t>
  </si>
  <si>
    <t>Click Thru Rate</t>
  </si>
  <si>
    <t>Search Visits</t>
  </si>
  <si>
    <t>Other Visits</t>
  </si>
  <si>
    <t>Total Organic Visits</t>
  </si>
  <si>
    <t>New Email Subscribers</t>
  </si>
  <si>
    <t>Net Email Capture Rate</t>
  </si>
  <si>
    <t>Beginning Email Subscribers</t>
  </si>
  <si>
    <t>Average Email Subscribers</t>
  </si>
  <si>
    <t>Contact Frequency</t>
  </si>
  <si>
    <t>Emails Sent</t>
  </si>
  <si>
    <t>Order per M</t>
  </si>
  <si>
    <t>Average Order Price</t>
  </si>
  <si>
    <t>Orders</t>
  </si>
  <si>
    <t>Revenue</t>
  </si>
  <si>
    <t>Revenue per Email Subscriber</t>
  </si>
  <si>
    <t>Year 1</t>
  </si>
  <si>
    <t>Year 2</t>
  </si>
  <si>
    <t>Year 3</t>
  </si>
  <si>
    <t>Year 4</t>
  </si>
  <si>
    <t>Year 5</t>
  </si>
  <si>
    <t>Green Gardens Network</t>
  </si>
  <si>
    <t>Total Email Subscribers</t>
  </si>
  <si>
    <t>Ending Email Subscribers</t>
  </si>
  <si>
    <t>Retention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</si>
</sst>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scheme val="minor"/>
    </font>
    <font>
      <b/>
      <sz val="12"/>
      <color rgb="FFFF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2" fillId="2" borderId="1" xfId="0" applyFont="1" applyFill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9" fontId="2" fillId="0" borderId="0" xfId="2" applyFont="1"/>
    <xf numFmtId="165" fontId="2" fillId="0" borderId="0" xfId="0" applyNumberFormat="1" applyFont="1"/>
    <xf numFmtId="0" fontId="4" fillId="0" borderId="0" xfId="0" applyFont="1"/>
    <xf numFmtId="9" fontId="4" fillId="0" borderId="0" xfId="2" applyFont="1"/>
    <xf numFmtId="0" fontId="2" fillId="3" borderId="0" xfId="0" applyFont="1" applyFill="1"/>
    <xf numFmtId="165" fontId="2" fillId="3" borderId="0" xfId="0" applyNumberFormat="1" applyFont="1" applyFill="1"/>
  </cellXfs>
  <cellStyles count="2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showRuler="0" zoomScale="200" zoomScaleNormal="200" zoomScalePageLayoutView="2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6" sqref="A26"/>
    </sheetView>
  </sheetViews>
  <sheetFormatPr baseColWidth="10" defaultRowHeight="15" x14ac:dyDescent="0"/>
  <cols>
    <col min="1" max="1" width="26" style="1" bestFit="1" customWidth="1"/>
    <col min="2" max="6" width="12.6640625" style="1" bestFit="1" customWidth="1"/>
    <col min="7" max="16384" width="10.83203125" style="1"/>
  </cols>
  <sheetData>
    <row r="1" spans="1:6" s="2" customFormat="1">
      <c r="A1" s="2" t="s">
        <v>0</v>
      </c>
    </row>
    <row r="2" spans="1:6" s="2" customFormat="1">
      <c r="A2" s="2" t="s">
        <v>24</v>
      </c>
    </row>
    <row r="3" spans="1:6" s="4" customFormat="1" ht="16" thickBot="1"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</row>
    <row r="4" spans="1:6" ht="20" customHeight="1">
      <c r="A4" s="1" t="s">
        <v>1</v>
      </c>
      <c r="B4" s="5">
        <v>516000000</v>
      </c>
      <c r="C4" s="5">
        <v>516000000</v>
      </c>
      <c r="D4" s="5">
        <v>516000000</v>
      </c>
      <c r="E4" s="5">
        <v>516000000</v>
      </c>
      <c r="F4" s="5">
        <v>516000000</v>
      </c>
    </row>
    <row r="5" spans="1:6" s="3" customFormat="1">
      <c r="A5" s="9" t="s">
        <v>2</v>
      </c>
      <c r="B5" s="10">
        <v>0.2</v>
      </c>
      <c r="C5" s="10">
        <v>0.2</v>
      </c>
      <c r="D5" s="10">
        <v>0.2</v>
      </c>
      <c r="E5" s="10">
        <v>0.2</v>
      </c>
      <c r="F5" s="10">
        <v>0.2</v>
      </c>
    </row>
    <row r="6" spans="1:6">
      <c r="A6" s="1" t="s">
        <v>3</v>
      </c>
      <c r="B6" s="6">
        <f>B4*B5</f>
        <v>103200000</v>
      </c>
      <c r="C6" s="6">
        <f>C4*C5</f>
        <v>103200000</v>
      </c>
      <c r="D6" s="6">
        <f>D4*D5</f>
        <v>103200000</v>
      </c>
      <c r="E6" s="6">
        <f>E4*E5</f>
        <v>103200000</v>
      </c>
      <c r="F6" s="6">
        <f>F4*F5</f>
        <v>103200000</v>
      </c>
    </row>
    <row r="7" spans="1:6">
      <c r="A7" s="1" t="s">
        <v>4</v>
      </c>
      <c r="B7" s="7">
        <v>0.1</v>
      </c>
      <c r="C7" s="7">
        <v>0.1</v>
      </c>
      <c r="D7" s="7">
        <v>0.1</v>
      </c>
      <c r="E7" s="7">
        <v>0.1</v>
      </c>
      <c r="F7" s="7">
        <v>0.1</v>
      </c>
    </row>
    <row r="8" spans="1:6">
      <c r="A8" s="1" t="s">
        <v>5</v>
      </c>
      <c r="B8" s="6">
        <f>B6*B7</f>
        <v>10320000</v>
      </c>
      <c r="C8" s="6">
        <f>C6*C7</f>
        <v>10320000</v>
      </c>
      <c r="D8" s="6">
        <f>D6*D7</f>
        <v>10320000</v>
      </c>
      <c r="E8" s="6">
        <f>E6*E7</f>
        <v>10320000</v>
      </c>
      <c r="F8" s="6">
        <f>F6*F7</f>
        <v>10320000</v>
      </c>
    </row>
    <row r="9" spans="1:6">
      <c r="A9" s="1" t="s">
        <v>6</v>
      </c>
      <c r="B9" s="6">
        <f>B8*1</f>
        <v>10320000</v>
      </c>
      <c r="C9" s="6">
        <f>C8*1</f>
        <v>10320000</v>
      </c>
      <c r="D9" s="6">
        <f>D8*1</f>
        <v>10320000</v>
      </c>
      <c r="E9" s="6">
        <f>E8*1</f>
        <v>10320000</v>
      </c>
      <c r="F9" s="6">
        <f>F8*1</f>
        <v>10320000</v>
      </c>
    </row>
    <row r="10" spans="1:6">
      <c r="A10" s="1" t="s">
        <v>7</v>
      </c>
      <c r="B10" s="6">
        <f>SUM(B8:B9)</f>
        <v>20640000</v>
      </c>
      <c r="C10" s="6">
        <f>SUM(C8:C9)</f>
        <v>20640000</v>
      </c>
      <c r="D10" s="6">
        <f>SUM(D8:D9)</f>
        <v>20640000</v>
      </c>
      <c r="E10" s="6">
        <f>SUM(E8:E9)</f>
        <v>20640000</v>
      </c>
      <c r="F10" s="6">
        <f>SUM(F8:F9)</f>
        <v>20640000</v>
      </c>
    </row>
    <row r="12" spans="1:6" s="3" customFormat="1">
      <c r="A12" s="9" t="s">
        <v>9</v>
      </c>
      <c r="B12" s="10">
        <v>0.04</v>
      </c>
      <c r="C12" s="10">
        <v>0.04</v>
      </c>
      <c r="D12" s="10">
        <v>0.04</v>
      </c>
      <c r="E12" s="10">
        <v>0.04</v>
      </c>
      <c r="F12" s="10">
        <v>0.04</v>
      </c>
    </row>
    <row r="13" spans="1:6">
      <c r="A13" s="1" t="s">
        <v>8</v>
      </c>
      <c r="B13" s="6">
        <f>B10*B12</f>
        <v>825600</v>
      </c>
      <c r="C13" s="6">
        <f>C10*C12</f>
        <v>825600</v>
      </c>
      <c r="D13" s="6">
        <f>D10*D12</f>
        <v>825600</v>
      </c>
      <c r="E13" s="6">
        <f>E10*E12</f>
        <v>825600</v>
      </c>
      <c r="F13" s="6">
        <f>F10*F12</f>
        <v>825600</v>
      </c>
    </row>
    <row r="14" spans="1:6">
      <c r="A14" s="1" t="s">
        <v>10</v>
      </c>
      <c r="B14" s="1">
        <v>0</v>
      </c>
      <c r="C14" s="6">
        <f>B17</f>
        <v>495360</v>
      </c>
      <c r="D14" s="6">
        <f>C17</f>
        <v>792576</v>
      </c>
      <c r="E14" s="6">
        <f>D17</f>
        <v>970905.59999999998</v>
      </c>
      <c r="F14" s="6">
        <f>E17</f>
        <v>1077903.3600000001</v>
      </c>
    </row>
    <row r="15" spans="1:6">
      <c r="A15" s="1" t="s">
        <v>25</v>
      </c>
      <c r="B15" s="6">
        <f>+B14+B13</f>
        <v>825600</v>
      </c>
      <c r="C15" s="6">
        <f>+C14+C13</f>
        <v>1320960</v>
      </c>
      <c r="D15" s="6">
        <f>+D14+D13</f>
        <v>1618176</v>
      </c>
      <c r="E15" s="6">
        <f>+E14+E13</f>
        <v>1796505.6000000001</v>
      </c>
      <c r="F15" s="6">
        <f>+F14+F13</f>
        <v>1903503.3600000001</v>
      </c>
    </row>
    <row r="16" spans="1:6">
      <c r="A16" s="1" t="s">
        <v>27</v>
      </c>
      <c r="B16" s="7">
        <v>0.6</v>
      </c>
      <c r="C16" s="7">
        <v>0.6</v>
      </c>
      <c r="D16" s="7">
        <v>0.6</v>
      </c>
      <c r="E16" s="7">
        <v>0.6</v>
      </c>
      <c r="F16" s="7">
        <v>0.6</v>
      </c>
    </row>
    <row r="17" spans="1:6">
      <c r="A17" s="1" t="s">
        <v>26</v>
      </c>
      <c r="B17" s="6">
        <f>B15*B16</f>
        <v>495360</v>
      </c>
      <c r="C17" s="6">
        <f>C15*C16</f>
        <v>792576</v>
      </c>
      <c r="D17" s="6">
        <f>D15*D16</f>
        <v>970905.59999999998</v>
      </c>
      <c r="E17" s="6">
        <f>E15*E16</f>
        <v>1077903.3600000001</v>
      </c>
      <c r="F17" s="6">
        <f>F15*F16</f>
        <v>1142102.0160000001</v>
      </c>
    </row>
    <row r="18" spans="1:6">
      <c r="A18" s="1" t="s">
        <v>11</v>
      </c>
      <c r="B18" s="6">
        <f>AVERAGE(B14,B17)</f>
        <v>247680</v>
      </c>
      <c r="C18" s="6">
        <f>AVERAGE(C14,C17)</f>
        <v>643968</v>
      </c>
      <c r="D18" s="6">
        <f>AVERAGE(D14,D17)</f>
        <v>881740.80000000005</v>
      </c>
      <c r="E18" s="6">
        <f>AVERAGE(E14,E17)</f>
        <v>1024404.48</v>
      </c>
      <c r="F18" s="6">
        <f>AVERAGE(F14,F17)</f>
        <v>1110002.6880000001</v>
      </c>
    </row>
    <row r="20" spans="1:6">
      <c r="A20" s="1" t="s">
        <v>12</v>
      </c>
      <c r="B20" s="1">
        <v>365</v>
      </c>
      <c r="C20" s="1">
        <v>365</v>
      </c>
      <c r="D20" s="1">
        <v>365</v>
      </c>
      <c r="E20" s="1">
        <v>365</v>
      </c>
      <c r="F20" s="1">
        <v>365</v>
      </c>
    </row>
    <row r="21" spans="1:6">
      <c r="A21" s="1" t="s">
        <v>13</v>
      </c>
      <c r="B21" s="6">
        <f>B18*B20</f>
        <v>90403200</v>
      </c>
      <c r="C21" s="6">
        <f>C18*C20</f>
        <v>235048320</v>
      </c>
      <c r="D21" s="6">
        <f>D18*D20</f>
        <v>321835392</v>
      </c>
      <c r="E21" s="6">
        <f>E18*E20</f>
        <v>373907635.19999999</v>
      </c>
      <c r="F21" s="6">
        <f>F18*F20</f>
        <v>405150981.12</v>
      </c>
    </row>
    <row r="22" spans="1:6" s="3" customFormat="1">
      <c r="A22" s="9" t="s">
        <v>14</v>
      </c>
      <c r="B22" s="9">
        <v>1</v>
      </c>
      <c r="C22" s="9">
        <v>1</v>
      </c>
      <c r="D22" s="9">
        <v>1</v>
      </c>
      <c r="E22" s="9">
        <v>1</v>
      </c>
      <c r="F22" s="9">
        <v>1</v>
      </c>
    </row>
    <row r="23" spans="1:6">
      <c r="A23" s="1" t="s">
        <v>16</v>
      </c>
      <c r="B23" s="6">
        <f>B21/1000*B22</f>
        <v>90403.199999999997</v>
      </c>
      <c r="C23" s="6">
        <f>C21/1000*C22</f>
        <v>235048.32000000001</v>
      </c>
      <c r="D23" s="6">
        <f>D21/1000*D22</f>
        <v>321835.39199999999</v>
      </c>
      <c r="E23" s="6">
        <f>E21/1000*E22</f>
        <v>373907.63519999996</v>
      </c>
      <c r="F23" s="6">
        <f>F21/1000*F22</f>
        <v>405150.98112000001</v>
      </c>
    </row>
    <row r="24" spans="1:6">
      <c r="A24" s="1" t="s">
        <v>15</v>
      </c>
      <c r="B24" s="8">
        <v>30</v>
      </c>
      <c r="C24" s="8">
        <v>30</v>
      </c>
      <c r="D24" s="8">
        <v>30</v>
      </c>
      <c r="E24" s="8">
        <v>30</v>
      </c>
      <c r="F24" s="8">
        <v>30</v>
      </c>
    </row>
    <row r="25" spans="1:6">
      <c r="A25" s="11" t="s">
        <v>17</v>
      </c>
      <c r="B25" s="12">
        <f>B23*B24</f>
        <v>2712096</v>
      </c>
      <c r="C25" s="12">
        <f>C23*C24</f>
        <v>7051449.6000000006</v>
      </c>
      <c r="D25" s="12">
        <f>D23*D24</f>
        <v>9655061.7599999998</v>
      </c>
      <c r="E25" s="12">
        <f>E23*E24</f>
        <v>11217229.055999998</v>
      </c>
      <c r="F25" s="12">
        <f>F23*F24</f>
        <v>12154529.433600001</v>
      </c>
    </row>
    <row r="26" spans="1:6">
      <c r="A26" s="1" t="s">
        <v>18</v>
      </c>
      <c r="B26" s="8">
        <f>+B25/B18</f>
        <v>10.95</v>
      </c>
      <c r="C26" s="8">
        <f>+C25/C18</f>
        <v>10.950000000000001</v>
      </c>
      <c r="D26" s="8">
        <f>+D25/D18</f>
        <v>10.95</v>
      </c>
      <c r="E26" s="8">
        <f>+E25/E18</f>
        <v>10.949999999999998</v>
      </c>
      <c r="F26" s="8">
        <f>+F25/F18</f>
        <v>10.95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Mequoda Group,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Nicholas</dc:creator>
  <cp:lastModifiedBy>Laura Pittman</cp:lastModifiedBy>
  <dcterms:created xsi:type="dcterms:W3CDTF">2013-03-07T09:31:42Z</dcterms:created>
  <dcterms:modified xsi:type="dcterms:W3CDTF">2013-03-21T16:06:42Z</dcterms:modified>
</cp:coreProperties>
</file>